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00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personnel" sheetId="1" state="visible" r:id="rId1"/>
  </sheets>
  <definedNames>
    <definedName name="_xlnm.Print_Titles" localSheetId="0">'Key personnel'!$11:$11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2">
    <font>
      <name val="Calibri"/>
      <family val="2"/>
      <color theme="1"/>
      <sz val="11"/>
      <scheme val="minor"/>
    </font>
    <font>
      <name val="Calibri"/>
      <b val="1"/>
      <color rgb="005F6B77"/>
      <sz val="9"/>
    </font>
    <font>
      <name val="Cambria"/>
      <color rgb="002E3338"/>
      <sz val="20"/>
    </font>
    <font>
      <name val="Calibri"/>
      <color rgb="006B6D70"/>
      <sz val="10"/>
    </font>
    <font>
      <name val="Calibri"/>
      <b val="1"/>
      <color rgb="005F6B77"/>
      <sz val="8"/>
    </font>
    <font>
      <name val="Cambria"/>
      <color rgb="002E3338"/>
      <sz val="16"/>
    </font>
    <font>
      <name val="Calibri"/>
      <i val="1"/>
      <color rgb="006B6D70"/>
      <sz val="8"/>
    </font>
    <font>
      <name val="Calibri"/>
      <b val="1"/>
      <color rgb="00FFFFFF"/>
      <sz val="8.5"/>
    </font>
    <font>
      <name val="Calibri"/>
      <color rgb="001F2226"/>
      <sz val="9.5"/>
    </font>
    <font>
      <name val="Calibri"/>
      <b val="1"/>
      <color rgb="002E3338"/>
      <sz val="10"/>
    </font>
    <font>
      <name val="Calibri"/>
      <b val="1"/>
      <color rgb="002E3338"/>
      <sz val="9.5"/>
    </font>
    <font>
      <name val="Calibri"/>
      <b val="1"/>
      <color rgb="001F2226"/>
      <sz val="9.5"/>
    </font>
  </fonts>
  <fills count="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2E3338"/>
        <bgColor rgb="002E3338"/>
      </patternFill>
    </fill>
  </fills>
  <borders count="6">
    <border>
      <left/>
      <right/>
      <top/>
      <bottom/>
      <diagonal/>
    </border>
    <border>
      <top style="medium">
        <color rgb="005F6B77"/>
      </top>
    </border>
    <border>
      <left style="thin">
        <color rgb="00DFE0E1"/>
      </left>
      <right style="thin">
        <color rgb="00DFE0E1"/>
      </right>
      <top style="thin">
        <color rgb="00DFE0E1"/>
      </top>
      <bottom style="thin">
        <color rgb="00DFE0E1"/>
      </bottom>
    </border>
    <border>
      <left style="thin">
        <color rgb="00DFE0E1"/>
      </left>
      <right style="thin">
        <color rgb="00DFE0E1"/>
      </right>
      <bottom style="thin">
        <color rgb="00DFE0E1"/>
      </bottom>
    </border>
    <border>
      <left/>
      <right/>
      <top style="medium">
        <color rgb="005F6B77"/>
      </top>
      <bottom/>
      <diagonal/>
    </border>
    <border>
      <right/>
      <top style="medium">
        <color rgb="005F6B77"/>
      </top>
      <bottom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vertical="bottom" shrinkToFit="1"/>
    </xf>
    <xf numFmtId="0" fontId="3" fillId="2" borderId="0" pivotButton="0" quotePrefix="0" xfId="0"/>
    <xf numFmtId="0" fontId="4" fillId="2" borderId="1" applyAlignment="1" pivotButton="0" quotePrefix="0" xfId="0">
      <alignment vertical="bottom" wrapText="1"/>
    </xf>
    <xf numFmtId="0" fontId="0" fillId="0" borderId="1" pivotButton="0" quotePrefix="0" xfId="0"/>
    <xf numFmtId="1" fontId="5" fillId="2" borderId="0" applyAlignment="1" pivotButton="0" quotePrefix="0" xfId="0">
      <alignment horizontal="left" vertical="center" shrinkToFit="1"/>
    </xf>
    <xf numFmtId="164" fontId="5" fillId="2" borderId="0" applyAlignment="1" pivotButton="0" quotePrefix="0" xfId="0">
      <alignment horizontal="left" vertical="center" shrinkToFit="1"/>
    </xf>
    <xf numFmtId="49" fontId="5" fillId="2" borderId="0" applyAlignment="1" pivotButton="0" quotePrefix="0" xfId="0">
      <alignment horizontal="left" vertical="center" shrinkToFit="1"/>
    </xf>
    <xf numFmtId="9" fontId="5" fillId="2" borderId="0" applyAlignment="1" pivotButton="0" quotePrefix="0" xfId="0">
      <alignment horizontal="left" vertical="center" shrinkToFit="1"/>
    </xf>
    <xf numFmtId="0" fontId="6" fillId="2" borderId="0" applyAlignment="1" pivotButton="0" quotePrefix="0" xfId="0">
      <alignment vertical="center"/>
    </xf>
    <xf numFmtId="0" fontId="7" fillId="3" borderId="2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left" vertical="center" wrapText="1"/>
    </xf>
    <xf numFmtId="0" fontId="8" fillId="2" borderId="3" applyAlignment="1" pivotButton="0" quotePrefix="0" xfId="0">
      <alignment horizontal="center" vertical="top" wrapText="1"/>
    </xf>
    <xf numFmtId="0" fontId="9" fillId="2" borderId="3" applyAlignment="1" pivotButton="0" quotePrefix="0" xfId="0">
      <alignment horizontal="left" vertical="top" wrapText="1"/>
    </xf>
    <xf numFmtId="0" fontId="8" fillId="2" borderId="3" applyAlignment="1" pivotButton="0" quotePrefix="0" xfId="0">
      <alignment horizontal="left" vertical="top" wrapText="1"/>
    </xf>
    <xf numFmtId="1" fontId="10" fillId="2" borderId="3" applyAlignment="1" pivotButton="0" quotePrefix="0" xfId="0">
      <alignment horizontal="center" vertical="top" wrapText="1"/>
    </xf>
    <xf numFmtId="0" fontId="11" fillId="2" borderId="3" applyAlignment="1" pivotButton="0" quotePrefix="0" xfId="0">
      <alignment horizontal="center" vertical="top" wrapText="1"/>
    </xf>
    <xf numFmtId="0" fontId="0" fillId="0" borderId="4" pivotButton="0" quotePrefix="0" xfId="0"/>
    <xf numFmtId="0" fontId="4" fillId="2" borderId="5" applyAlignment="1" pivotButton="0" quotePrefix="0" xfId="0">
      <alignment vertical="bottom" wrapText="1"/>
    </xf>
  </cellXfs>
  <cellStyles count="1">
    <cellStyle name="Normal" xfId="0" builtinId="0" hidden="0"/>
  </cellStyles>
  <dxfs count="2">
    <dxf>
      <font>
        <b val="1"/>
        <color rgb="001F2226"/>
      </font>
      <fill>
        <patternFill patternType="solid">
          <fgColor rgb="00B7BCC2"/>
          <bgColor rgb="00B7BCC2"/>
        </patternFill>
      </fill>
    </dxf>
    <dxf>
      <font>
        <b val="1"/>
        <color rgb="009B2C1F"/>
      </font>
      <fill>
        <patternFill patternType="solid">
          <fgColor rgb="00F1D3D0"/>
          <bgColor rgb="00F1D3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001.xml.rels><?xml version='1.0' encoding='UTF-8' standalone='yes'?>
<Relationships xmlns="http://schemas.openxmlformats.org/package/2006/relationships"><Relationship Type="http://schemas.openxmlformats.org/officeDocument/2006/relationships/image" Target="../media/image1001.png" Id="rId1"/></Relationships>
</file>

<file path=xl/drawings/drawing1001.xml><?xml version="1.0" encoding="utf-8"?>
<wsDr xmlns="http://schemas.openxmlformats.org/drawingml/2006/spreadsheetDrawing">
  <oneCellAnchor>
    <from>
      <col>1</col>
      <colOff>0</colOff>
      <row>1</row>
      <rowOff>0</rowOff>
    </from>
    <ext cx="11430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../drawings/drawing1001.xml" Id="rId1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S17"/>
  <sheetViews>
    <sheetView showGridLines="0" workbookViewId="0">
      <pane xSplit="3" ySplit="11" topLeftCell="D1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5" customWidth="1" min="1" max="1"/>
    <col width="4.5" customWidth="1" min="2" max="2"/>
    <col width="20" customWidth="1" min="3" max="3"/>
    <col width="22" customWidth="1" min="4" max="4"/>
    <col width="16" customWidth="1" min="5" max="5"/>
    <col width="20" customWidth="1" min="6" max="6"/>
    <col width="22" customWidth="1" min="7" max="7"/>
    <col width="8.5" customWidth="1" min="8" max="8"/>
    <col width="9.5" customWidth="1" min="9" max="9"/>
    <col width="8.5" customWidth="1" min="10" max="10"/>
    <col width="12" customWidth="1" min="11" max="11"/>
    <col width="26" customWidth="1" min="12" max="12"/>
    <col width="7" customWidth="1" min="13" max="13"/>
    <col width="15" customWidth="1" min="14" max="14"/>
    <col width="8" customWidth="1" min="15" max="15"/>
    <col width="2.5" customWidth="1" min="16" max="16"/>
    <col hidden="1" width="6" customWidth="1" min="17" max="17"/>
    <col hidden="1" width="6" customWidth="1" min="18" max="18"/>
    <col hidden="1" width="6" customWidth="1" min="19" max="19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2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3" ht="16" customHeight="1">
      <c r="A3" s="1" t="n"/>
      <c r="B3" s="2" t="inlineStr">
        <is>
          <t>KEY PERSONNEL SCHEDULE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 ht="30" customHeight="1">
      <c r="A4" s="1" t="n"/>
      <c r="B4" s="3" t="inlineStr">
        <is>
          <t>Harbourside District Infrastructure Programme, Package 3</t>
        </is>
      </c>
      <c r="P4" s="1" t="n"/>
    </row>
    <row r="5">
      <c r="A5" s="1" t="n"/>
      <c r="B5" s="4" t="inlineStr">
        <is>
          <t>Client: Meridian Development Authority  ·  Bidder: Arcadia Engineering Partners  ·  October 2026  ·  Confidential</t>
        </is>
      </c>
      <c r="P5" s="1" t="n"/>
    </row>
    <row r="6" ht="10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</row>
    <row r="7" ht="26" customHeight="1">
      <c r="A7" s="1" t="n"/>
      <c r="B7" s="20" t="inlineStr">
        <is>
          <t>TEAM SIZE</t>
        </is>
      </c>
      <c r="C7" s="19" t="n"/>
      <c r="D7" s="5" t="inlineStr">
        <is>
          <t>AVERAGE TOTAL YEARS</t>
        </is>
      </c>
      <c r="E7" s="5" t="inlineStr">
        <is>
          <t>AVERAGE IN SIMILAR ROLE</t>
        </is>
      </c>
      <c r="F7" s="5" t="inlineStr">
        <is>
          <t>AVERAGE YEARS IN REGION</t>
        </is>
      </c>
      <c r="G7" s="20" t="inlineStr">
        <is>
          <t>REQUIREMENTS MET</t>
        </is>
      </c>
      <c r="H7" s="19" t="n"/>
      <c r="I7" s="19" t="n"/>
      <c r="J7" s="19" t="n"/>
      <c r="K7" s="20" t="inlineStr">
        <is>
          <t>SHARE MET</t>
        </is>
      </c>
      <c r="L7" s="19" t="n"/>
      <c r="M7" s="1" t="n"/>
      <c r="N7" s="1" t="n"/>
      <c r="O7" s="1" t="n"/>
      <c r="P7" s="1" t="n"/>
    </row>
    <row r="8" ht="28" customHeight="1">
      <c r="A8" s="1" t="n"/>
      <c r="B8" s="7">
        <f>COUNTIF($C$12:$C$400,"?*")</f>
        <v/>
      </c>
      <c r="D8" s="8">
        <f>IFERROR(AVERAGE($H$12:$H$400),"–")</f>
        <v/>
      </c>
      <c r="E8" s="8">
        <f>IFERROR(AVERAGE($I$12:$I$400),"–")</f>
        <v/>
      </c>
      <c r="F8" s="8">
        <f>IFERROR(AVERAGE($J$12:$J$400),"–")</f>
        <v/>
      </c>
      <c r="G8" s="9">
        <f>COUNTIF($M$12:$M$400,"Yes")&amp;" of "&amp;(COUNTIF($M$12:$M$400,"Yes")+COUNTIF($M$12:$M$400,"No"))&amp;" assessed"</f>
        <v/>
      </c>
      <c r="K8" s="10">
        <f>IFERROR(COUNTIF($M$12:$M$400,"Yes")/(COUNTIF($M$12:$M$400,"Yes")+COUNTIF($M$12:$M$400,"No")),"–")</f>
        <v/>
      </c>
      <c r="M8" s="1" t="n"/>
      <c r="N8" s="1" t="n"/>
      <c r="O8" s="1" t="n"/>
      <c r="P8" s="1" t="n"/>
    </row>
    <row r="9" ht="18" customHeight="1">
      <c r="A9" s="1" t="n"/>
      <c r="B9" s="11" t="inlineStr">
        <is>
          <t>Years, registrations and requirement checks as stated in each CV and the bid team’s notes; verify every “Met” against the RFP before submission.</t>
        </is>
      </c>
      <c r="P9" s="1" t="n"/>
    </row>
    <row r="10" ht="8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</row>
    <row r="11" ht="34" customHeight="1">
      <c r="B11" s="12" t="inlineStr">
        <is>
          <t>#</t>
        </is>
      </c>
      <c r="C11" s="13" t="inlineStr">
        <is>
          <t>Name</t>
        </is>
      </c>
      <c r="D11" s="13" t="inlineStr">
        <is>
          <t>Proposed position</t>
        </is>
      </c>
      <c r="E11" s="13" t="inlineStr">
        <is>
          <t>Discipline</t>
        </is>
      </c>
      <c r="F11" s="13" t="inlineStr">
        <is>
          <t>Highest qualification</t>
        </is>
      </c>
      <c r="G11" s="13" t="inlineStr">
        <is>
          <t>Professional registration</t>
        </is>
      </c>
      <c r="H11" s="12" t="inlineStr">
        <is>
          <t>Total years</t>
        </is>
      </c>
      <c r="I11" s="12" t="inlineStr">
        <is>
          <t>Years in similar role</t>
        </is>
      </c>
      <c r="J11" s="12" t="inlineStr">
        <is>
          <t>Years in region</t>
        </is>
      </c>
      <c r="K11" s="13" t="inlineStr">
        <is>
          <t>Nationality</t>
        </is>
      </c>
      <c r="L11" s="13" t="inlineStr">
        <is>
          <t>RFP minimum requirement</t>
        </is>
      </c>
      <c r="M11" s="12" t="inlineStr">
        <is>
          <t>Met</t>
        </is>
      </c>
      <c r="N11" s="13" t="inlineStr">
        <is>
          <t>Availability / mobilisation</t>
        </is>
      </c>
      <c r="O11" s="12" t="inlineStr">
        <is>
          <t>CV page</t>
        </is>
      </c>
    </row>
    <row r="12" ht="44" customHeight="1">
      <c r="B12" s="14" t="inlineStr">
        <is>
          <t>1</t>
        </is>
      </c>
      <c r="C12" s="15" t="inlineStr">
        <is>
          <t>Daniel Okafor</t>
        </is>
      </c>
      <c r="D12" s="16" t="inlineStr">
        <is>
          <t>Project Director / Team Leader</t>
        </is>
      </c>
      <c r="E12" s="16" t="inlineStr">
        <is>
          <t>Programme &amp; Project Management</t>
        </is>
      </c>
      <c r="F12" s="16" t="inlineStr">
        <is>
          <t>MSc Construction Management</t>
        </is>
      </c>
      <c r="G12" s="16" t="inlineStr">
        <is>
          <t>Chartered Engineer (CEng), FICE</t>
        </is>
      </c>
      <c r="H12" s="17">
        <f>IF(INDEX($Q:$Q,ROW())&amp;""="","",IFERROR(IF(SUMPRODUCT(--ISNUMBER(SEARCH({"/","-",":"},INDEX($Q:$Q,ROW())&amp;"")))&gt;0,"",VALUE(TRIM(INDEX($Q:$Q,ROW())&amp;""))),""))</f>
        <v/>
      </c>
      <c r="I12" s="17">
        <f>IF(INDEX($R:$R,ROW())&amp;""="","",IFERROR(IF(SUMPRODUCT(--ISNUMBER(SEARCH({"/","-",":"},INDEX($R:$R,ROW())&amp;"")))&gt;0,"",VALUE(TRIM(INDEX($R:$R,ROW())&amp;""))),""))</f>
        <v/>
      </c>
      <c r="J12" s="17">
        <f>IF(INDEX($S:$S,ROW())&amp;""="","",IFERROR(IF(SUMPRODUCT(--ISNUMBER(SEARCH({"/","-",":"},INDEX($S:$S,ROW())&amp;"")))&gt;0,"",VALUE(TRIM(INDEX($S:$S,ROW())&amp;""))),""))</f>
        <v/>
      </c>
      <c r="K12" s="16" t="inlineStr">
        <is>
          <t>British</t>
        </is>
      </c>
      <c r="L12" s="16" t="inlineStr">
        <is>
          <t>Min. 20 years; 10 as Team Leader; Chartered</t>
        </is>
      </c>
      <c r="M12" s="18" t="inlineStr">
        <is>
          <t>Yes</t>
        </is>
      </c>
      <c r="N12" s="16" t="inlineStr">
        <is>
          <t>Immediate</t>
        </is>
      </c>
      <c r="O12" s="14" t="inlineStr">
        <is>
          <t>C-3</t>
        </is>
      </c>
      <c r="Q12" t="inlineStr">
        <is>
          <t>26</t>
        </is>
      </c>
      <c r="R12" t="inlineStr">
        <is>
          <t>12</t>
        </is>
      </c>
      <c r="S12" t="inlineStr">
        <is>
          <t>14</t>
        </is>
      </c>
    </row>
    <row r="13" ht="44" customHeight="1">
      <c r="B13" s="14" t="inlineStr">
        <is>
          <t>2</t>
        </is>
      </c>
      <c r="C13" s="15" t="inlineStr">
        <is>
          <t>Helena Vos</t>
        </is>
      </c>
      <c r="D13" s="16" t="inlineStr">
        <is>
          <t>Resident Engineer</t>
        </is>
      </c>
      <c r="E13" s="16" t="inlineStr">
        <is>
          <t>Roads &amp; Highways</t>
        </is>
      </c>
      <c r="F13" s="16" t="inlineStr">
        <is>
          <t>MSc Civil Engineering</t>
        </is>
      </c>
      <c r="G13" s="16" t="inlineStr">
        <is>
          <t>Registered Professional Engineer (Qatar)</t>
        </is>
      </c>
      <c r="H13" s="17">
        <f>IF(INDEX($Q:$Q,ROW())&amp;""="","",IFERROR(IF(SUMPRODUCT(--ISNUMBER(SEARCH({"/","-",":"},INDEX($Q:$Q,ROW())&amp;"")))&gt;0,"",VALUE(TRIM(INDEX($Q:$Q,ROW())&amp;""))),""))</f>
        <v/>
      </c>
      <c r="I13" s="17">
        <f>IF(INDEX($R:$R,ROW())&amp;""="","",IFERROR(IF(SUMPRODUCT(--ISNUMBER(SEARCH({"/","-",":"},INDEX($R:$R,ROW())&amp;"")))&gt;0,"",VALUE(TRIM(INDEX($R:$R,ROW())&amp;""))),""))</f>
        <v/>
      </c>
      <c r="J13" s="17">
        <f>IF(INDEX($S:$S,ROW())&amp;""="","",IFERROR(IF(SUMPRODUCT(--ISNUMBER(SEARCH({"/","-",":"},INDEX($S:$S,ROW())&amp;"")))&gt;0,"",VALUE(TRIM(INDEX($S:$S,ROW())&amp;""))),""))</f>
        <v/>
      </c>
      <c r="K13" s="16" t="inlineStr">
        <is>
          <t>Dutch</t>
        </is>
      </c>
      <c r="L13" s="16" t="inlineStr">
        <is>
          <t>Min. 15 years; 8 as Resident Engineer</t>
        </is>
      </c>
      <c r="M13" s="18" t="inlineStr">
        <is>
          <t>Yes</t>
        </is>
      </c>
      <c r="N13" s="16" t="inlineStr">
        <is>
          <t>4 weeks from award</t>
        </is>
      </c>
      <c r="O13" s="14" t="inlineStr">
        <is>
          <t>C-7</t>
        </is>
      </c>
      <c r="Q13" t="inlineStr">
        <is>
          <t>19</t>
        </is>
      </c>
      <c r="R13" t="inlineStr">
        <is>
          <t>9</t>
        </is>
      </c>
      <c r="S13" t="inlineStr">
        <is>
          <t>12</t>
        </is>
      </c>
    </row>
    <row r="14" ht="44" customHeight="1">
      <c r="B14" s="14" t="inlineStr">
        <is>
          <t>3</t>
        </is>
      </c>
      <c r="C14" s="15" t="inlineStr">
        <is>
          <t>Marcus Oyelaran</t>
        </is>
      </c>
      <c r="D14" s="16" t="inlineStr">
        <is>
          <t>Senior Structural Engineer</t>
        </is>
      </c>
      <c r="E14" s="16" t="inlineStr">
        <is>
          <t>Structures &amp; Bridges</t>
        </is>
      </c>
      <c r="F14" s="16" t="inlineStr">
        <is>
          <t>MEng Structural Engineering</t>
        </is>
      </c>
      <c r="G14" s="16" t="inlineStr">
        <is>
          <t>Chartered Structural Engineer (CEng MIStructE)</t>
        </is>
      </c>
      <c r="H14" s="17">
        <f>IF(INDEX($Q:$Q,ROW())&amp;""="","",IFERROR(IF(SUMPRODUCT(--ISNUMBER(SEARCH({"/","-",":"},INDEX($Q:$Q,ROW())&amp;"")))&gt;0,"",VALUE(TRIM(INDEX($Q:$Q,ROW())&amp;""))),""))</f>
        <v/>
      </c>
      <c r="I14" s="17">
        <f>IF(INDEX($R:$R,ROW())&amp;""="","",IFERROR(IF(SUMPRODUCT(--ISNUMBER(SEARCH({"/","-",":"},INDEX($R:$R,ROW())&amp;"")))&gt;0,"",VALUE(TRIM(INDEX($R:$R,ROW())&amp;""))),""))</f>
        <v/>
      </c>
      <c r="J14" s="17">
        <f>IF(INDEX($S:$S,ROW())&amp;""="","",IFERROR(IF(SUMPRODUCT(--ISNUMBER(SEARCH({"/","-",":"},INDEX($S:$S,ROW())&amp;"")))&gt;0,"",VALUE(TRIM(INDEX($S:$S,ROW())&amp;""))),""))</f>
        <v/>
      </c>
      <c r="K14" s="16" t="inlineStr">
        <is>
          <t>British</t>
        </is>
      </c>
      <c r="L14" s="16" t="inlineStr">
        <is>
          <t>Min. 15 years; Chartered</t>
        </is>
      </c>
      <c r="M14" s="18" t="inlineStr">
        <is>
          <t>Yes</t>
        </is>
      </c>
      <c r="N14" s="16" t="inlineStr">
        <is>
          <t>4 weeks from award</t>
        </is>
      </c>
      <c r="O14" s="14" t="inlineStr">
        <is>
          <t>C-11</t>
        </is>
      </c>
      <c r="Q14" t="inlineStr">
        <is>
          <t>17</t>
        </is>
      </c>
      <c r="R14" t="inlineStr">
        <is>
          <t>8</t>
        </is>
      </c>
      <c r="S14" t="inlineStr">
        <is>
          <t>7</t>
        </is>
      </c>
    </row>
    <row r="15" ht="44" customHeight="1">
      <c r="B15" s="14" t="inlineStr">
        <is>
          <t>4</t>
        </is>
      </c>
      <c r="C15" s="15" t="inlineStr">
        <is>
          <t>Sofia Lindqvist</t>
        </is>
      </c>
      <c r="D15" s="16" t="inlineStr">
        <is>
          <t>Contracts &amp; Commercial Manager</t>
        </is>
      </c>
      <c r="E15" s="16" t="inlineStr">
        <is>
          <t>Quantity Surveying</t>
        </is>
      </c>
      <c r="F15" s="16" t="inlineStr">
        <is>
          <t>MSc Quantity Surveying</t>
        </is>
      </c>
      <c r="G15" s="16" t="inlineStr">
        <is>
          <t>MRICS</t>
        </is>
      </c>
      <c r="H15" s="17">
        <f>IF(INDEX($Q:$Q,ROW())&amp;""="","",IFERROR(IF(SUMPRODUCT(--ISNUMBER(SEARCH({"/","-",":"},INDEX($Q:$Q,ROW())&amp;"")))&gt;0,"",VALUE(TRIM(INDEX($Q:$Q,ROW())&amp;""))),""))</f>
        <v/>
      </c>
      <c r="I15" s="17">
        <f>IF(INDEX($R:$R,ROW())&amp;""="","",IFERROR(IF(SUMPRODUCT(--ISNUMBER(SEARCH({"/","-",":"},INDEX($R:$R,ROW())&amp;"")))&gt;0,"",VALUE(TRIM(INDEX($R:$R,ROW())&amp;""))),""))</f>
        <v/>
      </c>
      <c r="J15" s="17">
        <f>IF(INDEX($S:$S,ROW())&amp;""="","",IFERROR(IF(SUMPRODUCT(--ISNUMBER(SEARCH({"/","-",":"},INDEX($S:$S,ROW())&amp;"")))&gt;0,"",VALUE(TRIM(INDEX($S:$S,ROW())&amp;""))),""))</f>
        <v/>
      </c>
      <c r="K15" s="16" t="inlineStr">
        <is>
          <t>Swedish</t>
        </is>
      </c>
      <c r="L15" s="16" t="inlineStr">
        <is>
          <t>Min. 12 years; MRICS or equivalent</t>
        </is>
      </c>
      <c r="M15" s="18" t="inlineStr">
        <is>
          <t>Yes</t>
        </is>
      </c>
      <c r="N15" s="16" t="inlineStr">
        <is>
          <t>Immediate</t>
        </is>
      </c>
      <c r="O15" s="14" t="inlineStr">
        <is>
          <t>C-14</t>
        </is>
      </c>
      <c r="Q15" t="inlineStr">
        <is>
          <t>15</t>
        </is>
      </c>
      <c r="R15" t="inlineStr">
        <is>
          <t>7</t>
        </is>
      </c>
      <c r="S15" t="inlineStr">
        <is>
          <t>9</t>
        </is>
      </c>
    </row>
    <row r="16" ht="44" customHeight="1">
      <c r="B16" s="14" t="inlineStr">
        <is>
          <t>5</t>
        </is>
      </c>
      <c r="C16" s="15" t="inlineStr">
        <is>
          <t>Alexandra Kerr</t>
        </is>
      </c>
      <c r="D16" s="16" t="inlineStr">
        <is>
          <t>Urban Design &amp; Landscape Lead</t>
        </is>
      </c>
      <c r="E16" s="16" t="inlineStr">
        <is>
          <t>Architecture &amp; Urban Design</t>
        </is>
      </c>
      <c r="F16" s="16" t="inlineStr">
        <is>
          <t>MArch, Part 3</t>
        </is>
      </c>
      <c r="G16" s="16" t="inlineStr">
        <is>
          <t>RIBA Chartered Architect (ARB)</t>
        </is>
      </c>
      <c r="H16" s="17">
        <f>IF(INDEX($Q:$Q,ROW())&amp;""="","",IFERROR(IF(SUMPRODUCT(--ISNUMBER(SEARCH({"/","-",":"},INDEX($Q:$Q,ROW())&amp;"")))&gt;0,"",VALUE(TRIM(INDEX($Q:$Q,ROW())&amp;""))),""))</f>
        <v/>
      </c>
      <c r="I16" s="17">
        <f>IF(INDEX($R:$R,ROW())&amp;""="","",IFERROR(IF(SUMPRODUCT(--ISNUMBER(SEARCH({"/","-",":"},INDEX($R:$R,ROW())&amp;"")))&gt;0,"",VALUE(TRIM(INDEX($R:$R,ROW())&amp;""))),""))</f>
        <v/>
      </c>
      <c r="J16" s="17">
        <f>IF(INDEX($S:$S,ROW())&amp;""="","",IFERROR(IF(SUMPRODUCT(--ISNUMBER(SEARCH({"/","-",":"},INDEX($S:$S,ROW())&amp;"")))&gt;0,"",VALUE(TRIM(INDEX($S:$S,ROW())&amp;""))),""))</f>
        <v/>
      </c>
      <c r="K16" s="16" t="inlineStr">
        <is>
          <t>British</t>
        </is>
      </c>
      <c r="L16" s="16" t="inlineStr">
        <is>
          <t>Min. 12 years; RIBA or equivalent</t>
        </is>
      </c>
      <c r="M16" s="18" t="inlineStr">
        <is>
          <t>Yes</t>
        </is>
      </c>
      <c r="N16" s="16" t="inlineStr">
        <is>
          <t>Immediate</t>
        </is>
      </c>
      <c r="O16" s="14" t="inlineStr">
        <is>
          <t>C-16</t>
        </is>
      </c>
      <c r="Q16" t="inlineStr">
        <is>
          <t>18</t>
        </is>
      </c>
      <c r="R16" t="inlineStr">
        <is>
          <t>6</t>
        </is>
      </c>
      <c r="S16" t="inlineStr">
        <is>
          <t>6</t>
        </is>
      </c>
    </row>
    <row r="17" ht="44" customHeight="1">
      <c r="B17" s="14" t="inlineStr">
        <is>
          <t>6</t>
        </is>
      </c>
      <c r="C17" s="15" t="inlineStr">
        <is>
          <t>Hannah Whitcombe</t>
        </is>
      </c>
      <c r="D17" s="16" t="inlineStr">
        <is>
          <t>Health, Safety &amp; Environment Manager</t>
        </is>
      </c>
      <c r="E17" s="16" t="inlineStr">
        <is>
          <t>HSE</t>
        </is>
      </c>
      <c r="F17" s="16" t="inlineStr">
        <is>
          <t>BSc Environmental Science</t>
        </is>
      </c>
      <c r="G17" s="16" t="inlineStr">
        <is>
          <t>CMIOSH; NEBOSH Diploma</t>
        </is>
      </c>
      <c r="H17" s="17">
        <f>IF(INDEX($Q:$Q,ROW())&amp;""="","",IFERROR(IF(SUMPRODUCT(--ISNUMBER(SEARCH({"/","-",":"},INDEX($Q:$Q,ROW())&amp;"")))&gt;0,"",VALUE(TRIM(INDEX($Q:$Q,ROW())&amp;""))),""))</f>
        <v/>
      </c>
      <c r="I17" s="17">
        <f>IF(INDEX($R:$R,ROW())&amp;""="","",IFERROR(IF(SUMPRODUCT(--ISNUMBER(SEARCH({"/","-",":"},INDEX($R:$R,ROW())&amp;"")))&gt;0,"",VALUE(TRIM(INDEX($R:$R,ROW())&amp;""))),""))</f>
        <v/>
      </c>
      <c r="J17" s="17">
        <f>IF(INDEX($S:$S,ROW())&amp;""="","",IFERROR(IF(SUMPRODUCT(--ISNUMBER(SEARCH({"/","-",":"},INDEX($S:$S,ROW())&amp;"")))&gt;0,"",VALUE(TRIM(INDEX($S:$S,ROW())&amp;""))),""))</f>
        <v/>
      </c>
      <c r="K17" s="16" t="inlineStr">
        <is>
          <t>Irish</t>
        </is>
      </c>
      <c r="L17" s="16" t="inlineStr">
        <is>
          <t>Min. 15 years; NEBOSH Diploma</t>
        </is>
      </c>
      <c r="M17" s="18" t="inlineStr">
        <is>
          <t>No</t>
        </is>
      </c>
      <c r="N17" s="16" t="inlineStr">
        <is>
          <t>8 weeks (notice period)</t>
        </is>
      </c>
      <c r="O17" s="14" t="inlineStr">
        <is>
          <t>C-18</t>
        </is>
      </c>
      <c r="Q17" t="inlineStr">
        <is>
          <t>13</t>
        </is>
      </c>
      <c r="R17" t="inlineStr">
        <is>
          <t>6</t>
        </is>
      </c>
      <c r="S17" t="inlineStr">
        <is>
          <t>5</t>
        </is>
      </c>
    </row>
  </sheetData>
  <mergeCells count="9">
    <mergeCell ref="B9:O9"/>
    <mergeCell ref="K7:L7"/>
    <mergeCell ref="B4:O4"/>
    <mergeCell ref="B7:C7"/>
    <mergeCell ref="K8:L8"/>
    <mergeCell ref="G8:J8"/>
    <mergeCell ref="G7:J7"/>
    <mergeCell ref="B5:O5"/>
    <mergeCell ref="B8:C8"/>
  </mergeCells>
  <conditionalFormatting sqref="M12:M400">
    <cfRule type="expression" priority="1" dxfId="0">
      <formula>TRIM(M12)="Yes"</formula>
    </cfRule>
    <cfRule type="expression" priority="2" dxfId="1">
      <formula>TRIM(M12)="No"</formula>
    </cfRule>
  </conditionalFormatting>
  <dataValidations count="1">
    <dataValidation sqref="M12:M400" showDropDown="0" showInputMessage="0" showErrorMessage="0" allowBlank="1" type="list">
      <formula1>"Yes,No"</formula1>
    </dataValidation>
  </dataValidations>
  <printOptions horizontalCentered="1"/>
  <pageMargins left="0.4" right="0.4" top="0.5" bottom="0.7" header="0.5" footer="0.3"/>
  <pageSetup orientation="landscape" paperSize="9" fitToHeight="0" fitToWidth="1"/>
  <headerFooter>
    <oddHeader/>
    <oddFooter>&amp;L&amp;8 Template by Formatix.AI — formatix.ai/templates&amp;R&amp;8 Page &amp;P of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Firm</dc:creator>
  <dcterms:created xmlns:dcterms="http://purl.org/dc/terms/" xmlns:xsi="http://www.w3.org/2001/XMLSchema-instance" xsi:type="dcterms:W3CDTF">2026-10-15T19:07:52Z</dcterms:created>
  <dcterms:modified xmlns:dcterms="http://purl.org/dc/terms/" xmlns:xsi="http://www.w3.org/2001/XMLSchema-instance" xsi:type="dcterms:W3CDTF">2026-10-15T19:07:52Z</dcterms:modified>
  <dc:title xmlns:dc="http://purl.org/dc/elements/1.1/">Key Personnel Schedule</dc:title>
  <dc:subject xmlns:dc="http://purl.org/dc/elements/1.1/">Recruitment template</dc:subject>
  <cp:keywords/>
  <dc:description xmlns:dc="http://purl.org/dc/elements/1.1/">Example filled with a fictional candidate. Overwrite it with your own.</dc:description>
  <cp:lastModifiedBy>Your Firm</cp:lastModifiedBy>
  <cp:category>Template</cp:category>
</cp:coreProperties>
</file>