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00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</sheets>
  <definedNames>
    <definedName name="_xlnm.Print_Titles" localSheetId="0">'Matrix'!$10:$11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18"/>
    </font>
    <font>
      <name val="Calibri"/>
      <color rgb="006B6D70"/>
      <sz val="9"/>
    </font>
    <font>
      <name val="Calibri"/>
      <b val="1"/>
      <color rgb="005F6B77"/>
      <sz val="8"/>
    </font>
    <font>
      <name val="Cambria"/>
      <color rgb="002E3338"/>
      <sz val="12"/>
    </font>
    <font>
      <name val="Calibri"/>
      <b val="1"/>
      <color rgb="002E3338"/>
      <sz val="12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1F2226"/>
      <sz val="8.5"/>
    </font>
    <font>
      <name val="Calibri"/>
      <b val="1"/>
      <color rgb="002E3338"/>
      <sz val="9.5"/>
    </font>
    <font>
      <name val="Calibri"/>
      <b val="1"/>
      <color rgb="002E3338"/>
      <sz val="8.5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13">
    <border>
      <left/>
      <right/>
      <top/>
      <bottom/>
      <diagonal/>
    </border>
    <border>
      <top style="medium">
        <color rgb="005F6B77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/>
      <right/>
      <top style="thin">
        <color rgb="00DFE0E1"/>
      </top>
      <bottom/>
      <diagonal/>
    </border>
    <border>
      <left/>
      <right style="thin">
        <color rgb="00DFE0E1"/>
      </right>
      <top style="thin">
        <color rgb="00DFE0E1"/>
      </top>
      <bottom/>
      <diagonal/>
    </border>
    <border>
      <left/>
      <right/>
      <top style="thin">
        <color rgb="00DFE0E1"/>
      </top>
      <bottom style="thin">
        <color rgb="00DFE0E1"/>
      </bottom>
      <diagonal/>
    </border>
    <border>
      <left/>
      <right style="thin">
        <color rgb="00DFE0E1"/>
      </right>
      <top style="thin">
        <color rgb="00DFE0E1"/>
      </top>
      <bottom style="thin">
        <color rgb="00DFE0E1"/>
      </bottom>
      <diagonal/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 style="thin">
        <color rgb="00DFE0E1"/>
      </left>
      <right/>
      <top/>
      <bottom/>
      <diagonal/>
    </border>
    <border>
      <left style="thin">
        <color rgb="00DFE0E1"/>
      </left>
      <right style="thin">
        <color rgb="00DFE0E1"/>
      </right>
      <top/>
      <bottom/>
      <diagonal/>
    </border>
    <border>
      <left style="thin">
        <color rgb="00DFE0E1"/>
      </left>
      <right style="thin">
        <color rgb="00DFE0E1"/>
      </right>
      <top/>
      <bottom style="thin">
        <color rgb="00DFE0E1"/>
      </bottom>
      <diagonal/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1" fontId="6" fillId="2" borderId="0" applyAlignment="1" pivotButton="0" quotePrefix="0" xfId="0">
      <alignment horizontal="left" vertical="center" shrinkToFit="1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8" fillId="3" borderId="2" applyAlignment="1" pivotButton="0" quotePrefix="0" xfId="0">
      <alignment horizontal="left" vertical="center" wrapText="1"/>
    </xf>
    <xf numFmtId="0" fontId="9" fillId="2" borderId="7" applyAlignment="1" pivotButton="0" quotePrefix="0" xfId="0">
      <alignment horizontal="center" vertical="top" wrapText="1"/>
    </xf>
    <xf numFmtId="0" fontId="10" fillId="2" borderId="7" applyAlignment="1" pivotButton="0" quotePrefix="0" xfId="0">
      <alignment horizontal="left" vertical="top" wrapText="1"/>
    </xf>
    <xf numFmtId="0" fontId="9" fillId="2" borderId="7" applyAlignment="1" pivotButton="0" quotePrefix="0" xfId="0">
      <alignment horizontal="left" vertical="top" wrapText="1"/>
    </xf>
    <xf numFmtId="1" fontId="11" fillId="2" borderId="7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0" pivotButton="0" quotePrefix="0" xfId="0"/>
    <xf numFmtId="0" fontId="4" fillId="2" borderId="12" applyAlignment="1" pivotButton="0" quotePrefix="0" xfId="0">
      <alignment vertical="bottom"/>
    </xf>
  </cellXfs>
  <cellStyles count="1">
    <cellStyle name="Normal" xfId="0" builtinId="0" hidden="0"/>
  </cellStyles>
  <dxfs count="3">
    <dxf>
      <font>
        <b val="1"/>
        <color rgb="008E1B12"/>
      </font>
      <fill>
        <patternFill patternType="solid">
          <fgColor rgb="00E6B0AA"/>
          <bgColor rgb="00E6B0AA"/>
        </patternFill>
      </fill>
    </dxf>
    <dxf>
      <font>
        <b val="1"/>
        <color rgb="007A4E00"/>
      </font>
      <fill>
        <patternFill patternType="solid">
          <fgColor rgb="00F3DDAD"/>
          <bgColor rgb="00F3DDAD"/>
        </patternFill>
      </fill>
    </dxf>
    <dxf>
      <font>
        <color rgb="0093959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001.xml.rels><?xml version='1.0' encoding='UTF-8' standalone='yes'?>
<Relationships xmlns="http://schemas.openxmlformats.org/package/2006/relationships"><Relationship Type="http://schemas.openxmlformats.org/officeDocument/2006/relationships/image" Target="../media/image1001.png" Id="rId1"/></Relationships>
</file>

<file path=xl/drawings/drawing100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../drawings/drawing1001.xml" Id="rId1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T17"/>
  <sheetViews>
    <sheetView showGridLines="0" workbookViewId="0">
      <pane xSplit="3" ySplit="12" topLeftCell="D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5" customWidth="1" min="1" max="1"/>
    <col width="4" customWidth="1" min="2" max="2"/>
    <col width="17" customWidth="1" min="3" max="3"/>
    <col width="13" customWidth="1" min="4" max="4"/>
    <col width="11" customWidth="1" min="5" max="5"/>
    <col width="10" customWidth="1" min="6" max="6"/>
    <col width="9.5" customWidth="1" min="7" max="7"/>
    <col width="9.5" customWidth="1" min="8" max="8"/>
    <col width="9.5" customWidth="1" min="9" max="9"/>
    <col width="9.5" customWidth="1" min="10" max="10"/>
    <col width="15" customWidth="1" min="11" max="11"/>
    <col width="9.5" customWidth="1" min="12" max="12"/>
    <col width="11" customWidth="1" min="13" max="13"/>
    <col width="7.5" customWidth="1" min="14" max="14"/>
    <col width="20" customWidth="1" min="15" max="15"/>
    <col width="2.5" customWidth="1" min="16" max="16"/>
    <col hidden="1" width="12" customWidth="1" min="17" max="17"/>
    <col hidden="1" width="12" customWidth="1" min="18" max="18"/>
    <col hidden="1" width="12" customWidth="1" min="19" max="19"/>
    <col hidden="1" width="12" customWidth="1" min="20" max="20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15" customHeight="1">
      <c r="A3" s="1" t="n"/>
      <c r="B3" s="2" t="inlineStr">
        <is>
          <t>AIRSIDE PASS AND TRAINING TRACKER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26" customHeight="1">
      <c r="A4" s="1" t="n"/>
      <c r="B4" s="3" t="inlineStr">
        <is>
          <t>​Marsden Regional Airport  ·  Ground handling</t>
        </is>
      </c>
      <c r="P4" s="1" t="n"/>
      <c r="Q4" t="inlineStr">
        <is>
          <t>​2026-10-30</t>
        </is>
      </c>
    </row>
    <row r="5" ht="16" customHeight="1">
      <c r="A5" s="1" t="n"/>
      <c r="B5" s="4" t="inlineStr">
        <is>
          <t>Details exactly as stated  ·  red: expired on the as-at date  ·  amber: expires within 90 days  ·  a blank date is not checked  ·  renewal rules differ by airport</t>
        </is>
      </c>
      <c r="P5" s="1" t="n"/>
      <c r="Q5">
        <f>IFERROR(DATE(VALUE(MID(Q4,2,4)),VALUE(MID(Q4,7,2)),VALUE(MID(Q4,10,2))),TODAY())</f>
        <v/>
      </c>
    </row>
    <row r="6" ht="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>
        <f>YEAR($Q$5)&amp;"-"&amp;RIGHT("0"&amp;MONTH($Q$5),2)&amp;"-"&amp;RIGHT("0"&amp;DAY($Q$5),2)</f>
        <v/>
      </c>
    </row>
    <row r="7" ht="18" customHeight="1">
      <c r="A7" s="1" t="n"/>
      <c r="B7" s="21" t="inlineStr">
        <is>
          <t>ORGANISATION</t>
        </is>
      </c>
      <c r="C7" s="19" t="n"/>
      <c r="D7" s="19" t="n"/>
      <c r="E7" s="21" t="inlineStr">
        <is>
          <t>AS AT</t>
        </is>
      </c>
      <c r="F7" s="19" t="n"/>
      <c r="G7" s="5" t="inlineStr">
        <is>
          <t>PASS HOLDERS</t>
        </is>
      </c>
      <c r="H7" s="21" t="inlineStr">
        <is>
          <t>EXPIRED ITEMS</t>
        </is>
      </c>
      <c r="I7" s="19" t="n"/>
      <c r="J7" s="21" t="inlineStr">
        <is>
          <t>EXPIRING WITHIN 90 DAYS</t>
        </is>
      </c>
      <c r="K7" s="19" t="n"/>
      <c r="L7" s="21" t="inlineStr">
        <is>
          <t>WORKERS WITH AN EXPIRED ITEM</t>
        </is>
      </c>
      <c r="M7" s="19" t="n"/>
      <c r="N7" s="19" t="n"/>
      <c r="O7" s="1" t="n"/>
      <c r="P7" s="1" t="n"/>
      <c r="Q7">
        <f>YEAR(($Q$5+90))&amp;"-"&amp;RIGHT("0"&amp;MONTH(($Q$5+90)),2)&amp;"-"&amp;RIGHT("0"&amp;DAY(($Q$5+90)),2)</f>
        <v/>
      </c>
    </row>
    <row r="8" ht="22" customHeight="1">
      <c r="A8" s="1" t="n"/>
      <c r="B8" s="7" t="inlineStr">
        <is>
          <t>​Kerrigan &amp; Day Aviation Services Ltd</t>
        </is>
      </c>
      <c r="E8" s="7" t="inlineStr">
        <is>
          <t>​30 October 2026</t>
        </is>
      </c>
      <c r="G8" s="8">
        <f>COUNTIF($C$13:$C$400,"?*")</f>
        <v/>
      </c>
      <c r="H8" s="8">
        <f>SUMPRODUCT((LEN($Q$13:$Q$400)=11)*(MID($Q$13:$Q$400,2,10)&lt;$Q$6))+SUMPRODUCT((LEN($R$13:$R$400)=11)*(MID($R$13:$R$400,2,10)&lt;$Q$6))+SUMPRODUCT((LEN($S$13:$S$400)=11)*(MID($S$13:$S$400,2,10)&lt;$Q$6))+SUMPRODUCT((LEN($T$13:$T$400)=11)*(MID($T$13:$T$400,2,10)&lt;$Q$6))</f>
        <v/>
      </c>
      <c r="J8" s="8">
        <f>SUMPRODUCT((LEN($Q$13:$Q$400)=11)*(MID($Q$13:$Q$400,2,10)&gt;=$Q$6)*(MID($Q$13:$Q$400,2,10)&lt;=$Q$7))+SUMPRODUCT((LEN($R$13:$R$400)=11)*(MID($R$13:$R$400,2,10)&gt;=$Q$6)*(MID($R$13:$R$400,2,10)&lt;=$Q$7))+SUMPRODUCT((LEN($S$13:$S$400)=11)*(MID($S$13:$S$400,2,10)&gt;=$Q$6)*(MID($S$13:$S$400,2,10)&lt;=$Q$7))+SUMPRODUCT((LEN($T$13:$T$400)=11)*(MID($T$13:$T$400,2,10)&gt;=$Q$6)*(MID($T$13:$T$400,2,10)&lt;=$Q$7))</f>
        <v/>
      </c>
      <c r="L8" s="8">
        <f>COUNTIF($N$13:$N$400,"&gt;0")</f>
        <v/>
      </c>
      <c r="O8" s="1" t="n"/>
      <c r="P8" s="1" t="n"/>
    </row>
    <row r="9" ht="10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</row>
    <row r="10" ht="16" customHeight="1">
      <c r="A10" s="1" t="n"/>
      <c r="B10" s="9" t="inlineStr">
        <is>
          <t>#</t>
        </is>
      </c>
      <c r="C10" s="10" t="inlineStr">
        <is>
          <t>Name</t>
        </is>
      </c>
      <c r="D10" s="10" t="inlineStr">
        <is>
          <t>Role</t>
        </is>
      </c>
      <c r="E10" s="11" t="inlineStr">
        <is>
          <t>AIRSIDE PASS</t>
        </is>
      </c>
      <c r="F10" s="12" t="n"/>
      <c r="G10" s="13" t="n"/>
      <c r="H10" s="11" t="inlineStr">
        <is>
          <t>BACKGROUND CHECK</t>
        </is>
      </c>
      <c r="I10" s="13" t="n"/>
      <c r="J10" s="11" t="inlineStr">
        <is>
          <t>TRAINING</t>
        </is>
      </c>
      <c r="K10" s="12" t="n"/>
      <c r="L10" s="13" t="n"/>
      <c r="M10" s="10" t="inlineStr">
        <is>
          <t>Accreditation</t>
        </is>
      </c>
      <c r="N10" s="9" t="inlineStr">
        <is>
          <t>Expired</t>
        </is>
      </c>
      <c r="O10" s="10" t="inlineStr">
        <is>
          <t>Notes</t>
        </is>
      </c>
      <c r="P10" s="1" t="n"/>
    </row>
    <row r="11" ht="26" customHeight="1">
      <c r="A11" s="1" t="n"/>
      <c r="B11" s="20" t="n"/>
      <c r="C11" s="20" t="n"/>
      <c r="D11" s="20" t="n"/>
      <c r="E11" s="14" t="inlineStr">
        <is>
          <t>Airport</t>
        </is>
      </c>
      <c r="F11" s="14" t="inlineStr">
        <is>
          <t>Pass type</t>
        </is>
      </c>
      <c r="G11" s="14" t="inlineStr">
        <is>
          <t>Expiry</t>
        </is>
      </c>
      <c r="H11" s="14" t="inlineStr">
        <is>
          <t>Certificate date</t>
        </is>
      </c>
      <c r="I11" s="14" t="inlineStr">
        <is>
          <t>Renewal due</t>
        </is>
      </c>
      <c r="J11" s="14" t="inlineStr">
        <is>
          <t>GSAT expiry</t>
        </is>
      </c>
      <c r="K11" s="14" t="inlineStr">
        <is>
          <t>Other training</t>
        </is>
      </c>
      <c r="L11" s="14" t="inlineStr">
        <is>
          <t>Other expiry</t>
        </is>
      </c>
      <c r="M11" s="20" t="n"/>
      <c r="N11" s="20" t="n"/>
      <c r="O11" s="20" t="n"/>
      <c r="P11" s="1" t="n"/>
    </row>
    <row r="12" ht="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r="13" ht="42" customHeight="1">
      <c r="A13" s="1" t="n"/>
      <c r="B13" s="15" t="inlineStr">
        <is>
          <t>1</t>
        </is>
      </c>
      <c r="C13" s="16" t="inlineStr">
        <is>
          <t>​Aisha Rahman</t>
        </is>
      </c>
      <c r="D13" s="17" t="inlineStr">
        <is>
          <t>​Ramp agent</t>
        </is>
      </c>
      <c r="E13" s="17" t="inlineStr">
        <is>
          <t>​Marsden Regional</t>
        </is>
      </c>
      <c r="F13" s="17" t="inlineStr">
        <is>
          <t>​Temporary</t>
        </is>
      </c>
      <c r="G13" s="17" t="inlineStr">
        <is>
          <t>​14/11/2026</t>
        </is>
      </c>
      <c r="H13" s="17" t="inlineStr">
        <is>
          <t>​09/10/2026</t>
        </is>
      </c>
      <c r="I13" s="17" t="inlineStr">
        <is>
          <t>​</t>
        </is>
      </c>
      <c r="J13" s="17" t="inlineStr">
        <is>
          <t>​</t>
        </is>
      </c>
      <c r="K13" s="17" t="inlineStr">
        <is>
          <t>​</t>
        </is>
      </c>
      <c r="L13" s="17" t="inlineStr">
        <is>
          <t>​</t>
        </is>
      </c>
      <c r="M13" s="17" t="inlineStr">
        <is>
          <t>​Pending</t>
        </is>
      </c>
      <c r="N13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3" s="17" t="inlineStr">
        <is>
          <t>​Full pass application in progress</t>
        </is>
      </c>
      <c r="P13" s="1" t="n"/>
      <c r="Q13" t="inlineStr">
        <is>
          <t>​2026-11-14</t>
        </is>
      </c>
      <c r="R13" t="inlineStr">
        <is>
          <t>​</t>
        </is>
      </c>
      <c r="S13" t="inlineStr">
        <is>
          <t>​</t>
        </is>
      </c>
      <c r="T13" t="inlineStr">
        <is>
          <t>​</t>
        </is>
      </c>
    </row>
    <row r="14" ht="42" customHeight="1">
      <c r="A14" s="1" t="n"/>
      <c r="B14" s="15" t="inlineStr">
        <is>
          <t>2</t>
        </is>
      </c>
      <c r="C14" s="16" t="inlineStr">
        <is>
          <t>​Luis Ferreira</t>
        </is>
      </c>
      <c r="D14" s="17" t="inlineStr">
        <is>
          <t>​Aircraft cleaner</t>
        </is>
      </c>
      <c r="E14" s="17" t="inlineStr">
        <is>
          <t>​Marsden Regional</t>
        </is>
      </c>
      <c r="F14" s="17" t="inlineStr">
        <is>
          <t>​Full airside</t>
        </is>
      </c>
      <c r="G14" s="17" t="inlineStr">
        <is>
          <t>​20/10/2031</t>
        </is>
      </c>
      <c r="H14" s="17" t="inlineStr">
        <is>
          <t>​12/10/2026</t>
        </is>
      </c>
      <c r="I14" s="17" t="inlineStr">
        <is>
          <t>​</t>
        </is>
      </c>
      <c r="J14" s="17" t="inlineStr">
        <is>
          <t>​18/10/2031</t>
        </is>
      </c>
      <c r="K14" s="17" t="inlineStr">
        <is>
          <t>​Fire safety</t>
        </is>
      </c>
      <c r="L14" s="17" t="inlineStr">
        <is>
          <t>​</t>
        </is>
      </c>
      <c r="M14" s="17" t="inlineStr">
        <is>
          <t>​Not requested</t>
        </is>
      </c>
      <c r="N14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4" s="17" t="inlineStr">
        <is>
          <t>​</t>
        </is>
      </c>
      <c r="P14" s="1" t="n"/>
      <c r="Q14" t="inlineStr">
        <is>
          <t>​2031-10-20</t>
        </is>
      </c>
      <c r="R14" t="inlineStr">
        <is>
          <t>​</t>
        </is>
      </c>
      <c r="S14" t="inlineStr">
        <is>
          <t>​2031-10-18</t>
        </is>
      </c>
      <c r="T14" t="inlineStr">
        <is>
          <t>​</t>
        </is>
      </c>
    </row>
    <row r="15" ht="42" customHeight="1">
      <c r="A15" s="1" t="n"/>
      <c r="B15" s="15" t="inlineStr">
        <is>
          <t>3</t>
        </is>
      </c>
      <c r="C15" s="16" t="inlineStr">
        <is>
          <t>​Paul Whitaker</t>
        </is>
      </c>
      <c r="D15" s="17" t="inlineStr">
        <is>
          <t>​Team leader</t>
        </is>
      </c>
      <c r="E15" s="17" t="inlineStr">
        <is>
          <t>​Marsden Regional</t>
        </is>
      </c>
      <c r="F15" s="17" t="inlineStr">
        <is>
          <t>​Full airside</t>
        </is>
      </c>
      <c r="G15" s="17" t="inlineStr">
        <is>
          <t>​05/12/2026</t>
        </is>
      </c>
      <c r="H15" s="17" t="inlineStr">
        <is>
          <t>​12/11/2021</t>
        </is>
      </c>
      <c r="I15" s="17" t="inlineStr">
        <is>
          <t>​05/12/2026</t>
        </is>
      </c>
      <c r="J15" s="17" t="inlineStr">
        <is>
          <t>​30/09/2026</t>
        </is>
      </c>
      <c r="K15" s="17" t="inlineStr">
        <is>
          <t>​Airside driving permit</t>
        </is>
      </c>
      <c r="L15" s="17" t="inlineStr">
        <is>
          <t>​05/12/2027</t>
        </is>
      </c>
      <c r="M15" s="17" t="inlineStr">
        <is>
          <t>​Granted</t>
        </is>
      </c>
      <c r="N15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5" s="17" t="inlineStr">
        <is>
          <t>​</t>
        </is>
      </c>
      <c r="P15" s="1" t="n"/>
      <c r="Q15" t="inlineStr">
        <is>
          <t>​2026-12-05</t>
        </is>
      </c>
      <c r="R15" t="inlineStr">
        <is>
          <t>​2026-12-05</t>
        </is>
      </c>
      <c r="S15" t="inlineStr">
        <is>
          <t>​2026-09-30</t>
        </is>
      </c>
      <c r="T15" t="inlineStr">
        <is>
          <t>​2027-12-05</t>
        </is>
      </c>
    </row>
    <row r="16" ht="42" customHeight="1">
      <c r="A16" s="1" t="n"/>
      <c r="B16" s="15" t="inlineStr">
        <is>
          <t>4</t>
        </is>
      </c>
      <c r="C16" s="16" t="inlineStr">
        <is>
          <t>​Chloe Martin</t>
        </is>
      </c>
      <c r="D16" s="17" t="inlineStr">
        <is>
          <t>​Passenger service agent</t>
        </is>
      </c>
      <c r="E16" s="17" t="inlineStr">
        <is>
          <t>​Marsden Regional</t>
        </is>
      </c>
      <c r="F16" s="17" t="inlineStr">
        <is>
          <t>​Full landside</t>
        </is>
      </c>
      <c r="G16" s="17" t="inlineStr">
        <is>
          <t>​2028</t>
        </is>
      </c>
      <c r="H16" s="17" t="inlineStr">
        <is>
          <t>​</t>
        </is>
      </c>
      <c r="I16" s="17" t="inlineStr">
        <is>
          <t>​</t>
        </is>
      </c>
      <c r="J16" s="17" t="inlineStr">
        <is>
          <t>​</t>
        </is>
      </c>
      <c r="K16" s="17" t="inlineStr">
        <is>
          <t>​</t>
        </is>
      </c>
      <c r="L16" s="17" t="inlineStr">
        <is>
          <t>​</t>
        </is>
      </c>
      <c r="M16" s="17" t="inlineStr">
        <is>
          <t>​</t>
        </is>
      </c>
      <c r="N16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6" s="17" t="inlineStr">
        <is>
          <t>​</t>
        </is>
      </c>
      <c r="P16" s="1" t="n"/>
      <c r="Q16" t="inlineStr">
        <is>
          <t>​</t>
        </is>
      </c>
      <c r="R16" t="inlineStr">
        <is>
          <t>​</t>
        </is>
      </c>
      <c r="S16" t="inlineStr">
        <is>
          <t>​</t>
        </is>
      </c>
      <c r="T16" t="inlineStr">
        <is>
          <t>​</t>
        </is>
      </c>
    </row>
    <row r="17" ht="42" customHeight="1">
      <c r="A17" s="1" t="n"/>
      <c r="B17" s="15" t="inlineStr">
        <is>
          <t>5</t>
        </is>
      </c>
      <c r="C17" s="16" t="inlineStr">
        <is>
          <t>​Yusuf Karim</t>
        </is>
      </c>
      <c r="D17" s="17" t="inlineStr">
        <is>
          <t>​Baggage handler</t>
        </is>
      </c>
      <c r="E17" s="17" t="inlineStr">
        <is>
          <t>​Marsden Regional</t>
        </is>
      </c>
      <c r="F17" s="17" t="inlineStr">
        <is>
          <t>​Full airside</t>
        </is>
      </c>
      <c r="G17" s="17" t="inlineStr">
        <is>
          <t>​28/02/2028</t>
        </is>
      </c>
      <c r="H17" s="17" t="inlineStr">
        <is>
          <t>​01/03/2023</t>
        </is>
      </c>
      <c r="I17" s="17" t="inlineStr">
        <is>
          <t>​28/02/2028</t>
        </is>
      </c>
      <c r="J17" s="17" t="inlineStr">
        <is>
          <t>​20/02/2028</t>
        </is>
      </c>
      <c r="K17" s="17" t="inlineStr">
        <is>
          <t>​</t>
        </is>
      </c>
      <c r="L17" s="17" t="inlineStr">
        <is>
          <t>​</t>
        </is>
      </c>
      <c r="M17" s="17" t="inlineStr">
        <is>
          <t>​Granted</t>
        </is>
      </c>
      <c r="N17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7" s="17" t="inlineStr">
        <is>
          <t>​</t>
        </is>
      </c>
      <c r="P17" s="1" t="n"/>
      <c r="Q17" t="inlineStr">
        <is>
          <t>​2028-02-28</t>
        </is>
      </c>
      <c r="R17" t="inlineStr">
        <is>
          <t>​2028-02-28</t>
        </is>
      </c>
      <c r="S17" t="inlineStr">
        <is>
          <t>​2028-02-20</t>
        </is>
      </c>
      <c r="T17" t="inlineStr">
        <is>
          <t>​</t>
        </is>
      </c>
    </row>
  </sheetData>
  <mergeCells count="21">
    <mergeCell ref="E10:G10"/>
    <mergeCell ref="B4:O4"/>
    <mergeCell ref="H10:I10"/>
    <mergeCell ref="B8:D8"/>
    <mergeCell ref="L8:N8"/>
    <mergeCell ref="C10:C11"/>
    <mergeCell ref="E8:F8"/>
    <mergeCell ref="M10:M11"/>
    <mergeCell ref="B10:B11"/>
    <mergeCell ref="N10:N11"/>
    <mergeCell ref="H7:I7"/>
    <mergeCell ref="J7:K7"/>
    <mergeCell ref="B7:D7"/>
    <mergeCell ref="L7:N7"/>
    <mergeCell ref="O10:O11"/>
    <mergeCell ref="D10:D11"/>
    <mergeCell ref="J10:L10"/>
    <mergeCell ref="E7:F7"/>
    <mergeCell ref="B5:O5"/>
    <mergeCell ref="H8:I8"/>
    <mergeCell ref="J8:K8"/>
  </mergeCells>
  <conditionalFormatting sqref="G13:G400">
    <cfRule type="expression" priority="1" dxfId="0" stopIfTrue="1">
      <formula>AND(LEN($Q13)=11,IFERROR(DATE(VALUE(MID($Q13,2,4)),VALUE(MID($Q13,7,2)),VALUE(MID($Q13,10,2))),99999)&lt;$Q$5)</formula>
    </cfRule>
    <cfRule type="expression" priority="2" dxfId="1" stopIfTrue="1">
      <formula>AND(LEN($Q13)=11,IFERROR(DATE(VALUE(MID($Q13,2,4)),VALUE(MID($Q13,7,2)),VALUE(MID($Q13,10,2))),99999)&gt;=$Q$5,IFERROR(DATE(VALUE(MID($Q13,2,4)),VALUE(MID($Q13,7,2)),VALUE(MID($Q13,10,2))),99999)&lt;=$Q$5+90)</formula>
    </cfRule>
  </conditionalFormatting>
  <conditionalFormatting sqref="I13:I400">
    <cfRule type="expression" priority="3" dxfId="0" stopIfTrue="1">
      <formula>AND(LEN($R13)=11,IFERROR(DATE(VALUE(MID($R13,2,4)),VALUE(MID($R13,7,2)),VALUE(MID($R13,10,2))),99999)&lt;$Q$5)</formula>
    </cfRule>
    <cfRule type="expression" priority="4" dxfId="1" stopIfTrue="1">
      <formula>AND(LEN($R13)=11,IFERROR(DATE(VALUE(MID($R13,2,4)),VALUE(MID($R13,7,2)),VALUE(MID($R13,10,2))),99999)&gt;=$Q$5,IFERROR(DATE(VALUE(MID($R13,2,4)),VALUE(MID($R13,7,2)),VALUE(MID($R13,10,2))),99999)&lt;=$Q$5+90)</formula>
    </cfRule>
  </conditionalFormatting>
  <conditionalFormatting sqref="J13:J400">
    <cfRule type="expression" priority="5" dxfId="0" stopIfTrue="1">
      <formula>AND(LEN($S13)=11,IFERROR(DATE(VALUE(MID($S13,2,4)),VALUE(MID($S13,7,2)),VALUE(MID($S13,10,2))),99999)&lt;$Q$5)</formula>
    </cfRule>
    <cfRule type="expression" priority="6" dxfId="1" stopIfTrue="1">
      <formula>AND(LEN($S13)=11,IFERROR(DATE(VALUE(MID($S13,2,4)),VALUE(MID($S13,7,2)),VALUE(MID($S13,10,2))),99999)&gt;=$Q$5,IFERROR(DATE(VALUE(MID($S13,2,4)),VALUE(MID($S13,7,2)),VALUE(MID($S13,10,2))),99999)&lt;=$Q$5+90)</formula>
    </cfRule>
  </conditionalFormatting>
  <conditionalFormatting sqref="L13:L400">
    <cfRule type="expression" priority="7" dxfId="0" stopIfTrue="1">
      <formula>AND(LEN($T13)=11,IFERROR(DATE(VALUE(MID($T13,2,4)),VALUE(MID($T13,7,2)),VALUE(MID($T13,10,2))),99999)&lt;$Q$5)</formula>
    </cfRule>
    <cfRule type="expression" priority="8" dxfId="1" stopIfTrue="1">
      <formula>AND(LEN($T13)=11,IFERROR(DATE(VALUE(MID($T13,2,4)),VALUE(MID($T13,7,2)),VALUE(MID($T13,10,2))),99999)&gt;=$Q$5,IFERROR(DATE(VALUE(MID($T13,2,4)),VALUE(MID($T13,7,2)),VALUE(MID($T13,10,2))),99999)&lt;=$Q$5+90)</formula>
    </cfRule>
  </conditionalFormatting>
  <conditionalFormatting sqref="N13:N400">
    <cfRule type="expression" priority="9" dxfId="0">
      <formula>AND(ISNUMBER(N13),N13&gt;0)</formula>
    </cfRule>
    <cfRule type="expression" priority="10" dxfId="2">
      <formula>AND(ISNUMBER(N13),N13=0)</formula>
    </cfRule>
  </conditionalFormatting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2026-10-30T13:14:17Z</dcterms:created>
  <dcterms:modified xmlns:dcterms="http://purl.org/dc/terms/" xmlns:xsi="http://www.w3.org/2001/XMLSchema-instance" xsi:type="dcterms:W3CDTF">2026-10-30T13:14:17Z</dcterms:modified>
  <dc:title xmlns:dc="http://purl.org/dc/elements/1.1/">Airside Pass and Training Tracker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